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<sst xmlns="http://schemas.openxmlformats.org/spreadsheetml/2006/main" count="81" uniqueCount="8">
  <si>
    <t>2023年91922部队第一幼儿园招聘幼儿教师岗位入围面试人员名单</t>
  </si>
  <si>
    <t>序号</t>
  </si>
  <si>
    <t>报考号</t>
  </si>
  <si>
    <t>报考岗位</t>
  </si>
  <si>
    <t>姓名</t>
  </si>
  <si>
    <t>性别</t>
  </si>
  <si>
    <t>备注</t>
  </si>
  <si>
    <t>0101_幼儿教师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</si>
</sst>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3">
      <selection activeCell="G9" sqref="G9"/>
    </sheetView>
  </sheetViews>
  <sheetFormatPr defaultColWidth="9.00390625" defaultRowHeight="34.5" customHeight="1"/>
  <cols>
    <col min="1" max="1" width="9.00390625" style="2" customWidth="1"/>
    <col min="2" max="2" width="30.28125" style="3" customWidth="1"/>
    <col min="3" max="3" width="20.7109375" style="3" customWidth="1"/>
    <col min="4" max="4" width="14.28125" style="3" customWidth="1"/>
    <col min="5" max="5" width="15.8515625" style="3" customWidth="1"/>
    <col min="6" max="6" width="24.140625" style="2" customWidth="1"/>
    <col min="7" max="16384" width="9.00390625" style="2" customWidth="1"/>
  </cols>
  <sheetData>
    <row r="1" spans="1:6" s="1" customFormat="1" ht="42" customHeight="1">
      <c r="A1" s="4" t="s">
        <v>0</v>
      </c>
      <c r="B1" s="4"/>
      <c r="C1" s="4"/>
      <c r="D1" s="4"/>
      <c r="E1" s="4"/>
      <c r="F1" s="4"/>
    </row>
    <row r="2" spans="1:6" s="1" customFormat="1" ht="34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ht="34.5" customHeight="1">
      <c r="A3" s="8">
        <v>1</v>
      </c>
      <c r="B3" s="9" t="str">
        <f>"533920230531164815103753"</f>
        <v>533920230531164815103753</v>
      </c>
      <c r="C3" s="9" t="s">
        <v>7</v>
      </c>
      <c r="D3" s="9" t="str">
        <f>"李冬蕾"</f>
        <v>李冬蕾</v>
      </c>
      <c r="E3" s="9" t="str">
        <f aca="true" t="shared" si="0" ref="E3:E66">"女"</f>
        <v>女</v>
      </c>
      <c r="F3" s="8"/>
    </row>
    <row r="4" spans="1:6" ht="34.5" customHeight="1">
      <c r="A4" s="8">
        <v>2</v>
      </c>
      <c r="B4" s="9" t="str">
        <f>"533920230601093623105673"</f>
        <v>533920230601093623105673</v>
      </c>
      <c r="C4" s="9" t="s">
        <v>7</v>
      </c>
      <c r="D4" s="9" t="str">
        <f>"林霖"</f>
        <v>林霖</v>
      </c>
      <c r="E4" s="9" t="str">
        <f t="shared" si="0"/>
        <v>女</v>
      </c>
      <c r="F4" s="8"/>
    </row>
    <row r="5" spans="1:6" ht="34.5" customHeight="1">
      <c r="A5" s="8">
        <v>3</v>
      </c>
      <c r="B5" s="9" t="str">
        <f>"533920230601103255106076"</f>
        <v>533920230601103255106076</v>
      </c>
      <c r="C5" s="9" t="s">
        <v>7</v>
      </c>
      <c r="D5" s="9" t="str">
        <f>"施心怡"</f>
        <v>施心怡</v>
      </c>
      <c r="E5" s="9" t="str">
        <f t="shared" si="0"/>
        <v>女</v>
      </c>
      <c r="F5" s="8"/>
    </row>
    <row r="6" spans="1:6" ht="34.5" customHeight="1">
      <c r="A6" s="8">
        <v>4</v>
      </c>
      <c r="B6" s="9" t="str">
        <f>"533920230601104839106180"</f>
        <v>533920230601104839106180</v>
      </c>
      <c r="C6" s="9" t="s">
        <v>7</v>
      </c>
      <c r="D6" s="9" t="str">
        <f>"冯春"</f>
        <v>冯春</v>
      </c>
      <c r="E6" s="9" t="str">
        <f t="shared" si="0"/>
        <v>女</v>
      </c>
      <c r="F6" s="8"/>
    </row>
    <row r="7" spans="1:6" ht="34.5" customHeight="1">
      <c r="A7" s="8">
        <v>5</v>
      </c>
      <c r="B7" s="9" t="str">
        <f>"533920230601093031105617"</f>
        <v>533920230601093031105617</v>
      </c>
      <c r="C7" s="9" t="s">
        <v>7</v>
      </c>
      <c r="D7" s="9" t="str">
        <f>"王素湖"</f>
        <v>王素湖</v>
      </c>
      <c r="E7" s="9" t="str">
        <f t="shared" si="0"/>
        <v>女</v>
      </c>
      <c r="F7" s="8"/>
    </row>
    <row r="8" spans="1:6" ht="34.5" customHeight="1">
      <c r="A8" s="8">
        <v>6</v>
      </c>
      <c r="B8" s="9" t="str">
        <f>"533920230601113350106435"</f>
        <v>533920230601113350106435</v>
      </c>
      <c r="C8" s="9" t="s">
        <v>7</v>
      </c>
      <c r="D8" s="9" t="str">
        <f>"朱慧龄"</f>
        <v>朱慧龄</v>
      </c>
      <c r="E8" s="9" t="str">
        <f t="shared" si="0"/>
        <v>女</v>
      </c>
      <c r="F8" s="8"/>
    </row>
    <row r="9" spans="1:6" ht="34.5" customHeight="1">
      <c r="A9" s="8">
        <v>7</v>
      </c>
      <c r="B9" s="9" t="str">
        <f>"533920230601113436106440"</f>
        <v>533920230601113436106440</v>
      </c>
      <c r="C9" s="9" t="s">
        <v>7</v>
      </c>
      <c r="D9" s="9" t="str">
        <f>"林丽团"</f>
        <v>林丽团</v>
      </c>
      <c r="E9" s="9" t="str">
        <f t="shared" si="0"/>
        <v>女</v>
      </c>
      <c r="F9" s="8"/>
    </row>
    <row r="10" spans="1:6" ht="34.5" customHeight="1">
      <c r="A10" s="8">
        <v>8</v>
      </c>
      <c r="B10" s="9" t="str">
        <f>"533920230601121650106640"</f>
        <v>533920230601121650106640</v>
      </c>
      <c r="C10" s="9" t="s">
        <v>7</v>
      </c>
      <c r="D10" s="9" t="str">
        <f>"李小丽"</f>
        <v>李小丽</v>
      </c>
      <c r="E10" s="9" t="str">
        <f t="shared" si="0"/>
        <v>女</v>
      </c>
      <c r="F10" s="8"/>
    </row>
    <row r="11" spans="1:6" ht="34.5" customHeight="1">
      <c r="A11" s="8">
        <v>9</v>
      </c>
      <c r="B11" s="9" t="str">
        <f>"533920230601090535105444"</f>
        <v>533920230601090535105444</v>
      </c>
      <c r="C11" s="9" t="s">
        <v>7</v>
      </c>
      <c r="D11" s="9" t="str">
        <f>"李明丽"</f>
        <v>李明丽</v>
      </c>
      <c r="E11" s="9" t="str">
        <f t="shared" si="0"/>
        <v>女</v>
      </c>
      <c r="F11" s="8"/>
    </row>
    <row r="12" spans="1:6" ht="34.5" customHeight="1">
      <c r="A12" s="8">
        <v>10</v>
      </c>
      <c r="B12" s="9" t="str">
        <f>"533920230601191251108218"</f>
        <v>533920230601191251108218</v>
      </c>
      <c r="C12" s="9" t="s">
        <v>7</v>
      </c>
      <c r="D12" s="9" t="str">
        <f>"韦杰艺"</f>
        <v>韦杰艺</v>
      </c>
      <c r="E12" s="9" t="str">
        <f t="shared" si="0"/>
        <v>女</v>
      </c>
      <c r="F12" s="8"/>
    </row>
    <row r="13" spans="1:6" ht="34.5" customHeight="1">
      <c r="A13" s="8">
        <v>11</v>
      </c>
      <c r="B13" s="9" t="str">
        <f>"533920230601181209108046"</f>
        <v>533920230601181209108046</v>
      </c>
      <c r="C13" s="9" t="s">
        <v>7</v>
      </c>
      <c r="D13" s="9" t="str">
        <f>"林井爱"</f>
        <v>林井爱</v>
      </c>
      <c r="E13" s="9" t="str">
        <f t="shared" si="0"/>
        <v>女</v>
      </c>
      <c r="F13" s="8"/>
    </row>
    <row r="14" spans="1:6" ht="34.5" customHeight="1">
      <c r="A14" s="8">
        <v>12</v>
      </c>
      <c r="B14" s="9" t="str">
        <f>"533920230602080226109313"</f>
        <v>533920230602080226109313</v>
      </c>
      <c r="C14" s="9" t="s">
        <v>7</v>
      </c>
      <c r="D14" s="9" t="str">
        <f>"周小红"</f>
        <v>周小红</v>
      </c>
      <c r="E14" s="9" t="str">
        <f t="shared" si="0"/>
        <v>女</v>
      </c>
      <c r="F14" s="8"/>
    </row>
    <row r="15" spans="1:6" ht="34.5" customHeight="1">
      <c r="A15" s="8">
        <v>13</v>
      </c>
      <c r="B15" s="9" t="str">
        <f>"533920230602172704111191"</f>
        <v>533920230602172704111191</v>
      </c>
      <c r="C15" s="9" t="s">
        <v>7</v>
      </c>
      <c r="D15" s="9" t="str">
        <f>"凌菲菲"</f>
        <v>凌菲菲</v>
      </c>
      <c r="E15" s="9" t="str">
        <f t="shared" si="0"/>
        <v>女</v>
      </c>
      <c r="F15" s="8"/>
    </row>
    <row r="16" spans="1:6" ht="34.5" customHeight="1">
      <c r="A16" s="8">
        <v>14</v>
      </c>
      <c r="B16" s="9" t="str">
        <f>"533920230603081512112050"</f>
        <v>533920230603081512112050</v>
      </c>
      <c r="C16" s="9" t="s">
        <v>7</v>
      </c>
      <c r="D16" s="9" t="str">
        <f>"刘红丹"</f>
        <v>刘红丹</v>
      </c>
      <c r="E16" s="9" t="str">
        <f t="shared" si="0"/>
        <v>女</v>
      </c>
      <c r="F16" s="8"/>
    </row>
    <row r="17" spans="1:6" ht="34.5" customHeight="1">
      <c r="A17" s="8">
        <v>15</v>
      </c>
      <c r="B17" s="9" t="str">
        <f>"533920230603100305112183"</f>
        <v>533920230603100305112183</v>
      </c>
      <c r="C17" s="9" t="s">
        <v>7</v>
      </c>
      <c r="D17" s="9" t="str">
        <f>"王雪欣"</f>
        <v>王雪欣</v>
      </c>
      <c r="E17" s="9" t="str">
        <f t="shared" si="0"/>
        <v>女</v>
      </c>
      <c r="F17" s="8"/>
    </row>
    <row r="18" spans="1:6" ht="34.5" customHeight="1">
      <c r="A18" s="8">
        <v>16</v>
      </c>
      <c r="B18" s="9" t="str">
        <f>"533920230601215301108731"</f>
        <v>533920230601215301108731</v>
      </c>
      <c r="C18" s="9" t="s">
        <v>7</v>
      </c>
      <c r="D18" s="9" t="str">
        <f>"符江丽"</f>
        <v>符江丽</v>
      </c>
      <c r="E18" s="9" t="str">
        <f t="shared" si="0"/>
        <v>女</v>
      </c>
      <c r="F18" s="8"/>
    </row>
    <row r="19" spans="1:6" ht="34.5" customHeight="1">
      <c r="A19" s="8">
        <v>17</v>
      </c>
      <c r="B19" s="9" t="str">
        <f>"533920230603113711112344"</f>
        <v>533920230603113711112344</v>
      </c>
      <c r="C19" s="9" t="s">
        <v>7</v>
      </c>
      <c r="D19" s="9" t="str">
        <f>"欧春余"</f>
        <v>欧春余</v>
      </c>
      <c r="E19" s="9" t="str">
        <f t="shared" si="0"/>
        <v>女</v>
      </c>
      <c r="F19" s="8"/>
    </row>
    <row r="20" spans="1:6" ht="34.5" customHeight="1">
      <c r="A20" s="8">
        <v>18</v>
      </c>
      <c r="B20" s="9" t="str">
        <f>"533920230601121025106611"</f>
        <v>533920230601121025106611</v>
      </c>
      <c r="C20" s="9" t="s">
        <v>7</v>
      </c>
      <c r="D20" s="9" t="str">
        <f>"冯亚军"</f>
        <v>冯亚军</v>
      </c>
      <c r="E20" s="9" t="str">
        <f t="shared" si="0"/>
        <v>女</v>
      </c>
      <c r="F20" s="8"/>
    </row>
    <row r="21" spans="1:6" ht="34.5" customHeight="1">
      <c r="A21" s="8">
        <v>19</v>
      </c>
      <c r="B21" s="9" t="str">
        <f>"533920230603151536112666"</f>
        <v>533920230603151536112666</v>
      </c>
      <c r="C21" s="9" t="s">
        <v>7</v>
      </c>
      <c r="D21" s="9" t="str">
        <f>"张妍"</f>
        <v>张妍</v>
      </c>
      <c r="E21" s="9" t="str">
        <f t="shared" si="0"/>
        <v>女</v>
      </c>
      <c r="F21" s="8"/>
    </row>
    <row r="22" spans="1:6" ht="34.5" customHeight="1">
      <c r="A22" s="8">
        <v>20</v>
      </c>
      <c r="B22" s="9" t="str">
        <f>"533920230603171022112884"</f>
        <v>533920230603171022112884</v>
      </c>
      <c r="C22" s="9" t="s">
        <v>7</v>
      </c>
      <c r="D22" s="9" t="str">
        <f>"高香群"</f>
        <v>高香群</v>
      </c>
      <c r="E22" s="9" t="str">
        <f t="shared" si="0"/>
        <v>女</v>
      </c>
      <c r="F22" s="8"/>
    </row>
    <row r="23" spans="1:6" ht="34.5" customHeight="1">
      <c r="A23" s="8">
        <v>21</v>
      </c>
      <c r="B23" s="9" t="str">
        <f>"533920230603170956112881"</f>
        <v>533920230603170956112881</v>
      </c>
      <c r="C23" s="9" t="s">
        <v>7</v>
      </c>
      <c r="D23" s="9" t="str">
        <f>"郑庆坤"</f>
        <v>郑庆坤</v>
      </c>
      <c r="E23" s="9" t="str">
        <f t="shared" si="0"/>
        <v>女</v>
      </c>
      <c r="F23" s="8"/>
    </row>
    <row r="24" spans="1:6" ht="34.5" customHeight="1">
      <c r="A24" s="8">
        <v>22</v>
      </c>
      <c r="B24" s="9" t="str">
        <f>"533920230603163216112809"</f>
        <v>533920230603163216112809</v>
      </c>
      <c r="C24" s="9" t="s">
        <v>7</v>
      </c>
      <c r="D24" s="9" t="str">
        <f>"刘亚强"</f>
        <v>刘亚强</v>
      </c>
      <c r="E24" s="9" t="str">
        <f t="shared" si="0"/>
        <v>女</v>
      </c>
      <c r="F24" s="8"/>
    </row>
    <row r="25" spans="1:6" ht="34.5" customHeight="1">
      <c r="A25" s="8">
        <v>23</v>
      </c>
      <c r="B25" s="9" t="str">
        <f>"533920230602195036111502"</f>
        <v>533920230602195036111502</v>
      </c>
      <c r="C25" s="9" t="s">
        <v>7</v>
      </c>
      <c r="D25" s="9" t="str">
        <f>"梁玉"</f>
        <v>梁玉</v>
      </c>
      <c r="E25" s="9" t="str">
        <f t="shared" si="0"/>
        <v>女</v>
      </c>
      <c r="F25" s="8"/>
    </row>
    <row r="26" spans="1:6" ht="34.5" customHeight="1">
      <c r="A26" s="8">
        <v>24</v>
      </c>
      <c r="B26" s="9" t="str">
        <f>"533920230603205914113230"</f>
        <v>533920230603205914113230</v>
      </c>
      <c r="C26" s="9" t="s">
        <v>7</v>
      </c>
      <c r="D26" s="9" t="str">
        <f>"吴英桃"</f>
        <v>吴英桃</v>
      </c>
      <c r="E26" s="9" t="str">
        <f t="shared" si="0"/>
        <v>女</v>
      </c>
      <c r="F26" s="8"/>
    </row>
    <row r="27" spans="1:6" ht="34.5" customHeight="1">
      <c r="A27" s="8">
        <v>25</v>
      </c>
      <c r="B27" s="9" t="str">
        <f>"533920230603214129113308"</f>
        <v>533920230603214129113308</v>
      </c>
      <c r="C27" s="9" t="s">
        <v>7</v>
      </c>
      <c r="D27" s="9" t="str">
        <f>"钟林杏"</f>
        <v>钟林杏</v>
      </c>
      <c r="E27" s="9" t="str">
        <f t="shared" si="0"/>
        <v>女</v>
      </c>
      <c r="F27" s="8"/>
    </row>
    <row r="28" spans="1:6" ht="34.5" customHeight="1">
      <c r="A28" s="8">
        <v>26</v>
      </c>
      <c r="B28" s="9" t="str">
        <f>"533920230531213312104684"</f>
        <v>533920230531213312104684</v>
      </c>
      <c r="C28" s="9" t="s">
        <v>7</v>
      </c>
      <c r="D28" s="9" t="str">
        <f>"张秘佳"</f>
        <v>张秘佳</v>
      </c>
      <c r="E28" s="9" t="str">
        <f t="shared" si="0"/>
        <v>女</v>
      </c>
      <c r="F28" s="8"/>
    </row>
    <row r="29" spans="1:6" ht="34.5" customHeight="1">
      <c r="A29" s="8">
        <v>27</v>
      </c>
      <c r="B29" s="9" t="str">
        <f>"533920230601175709107996"</f>
        <v>533920230601175709107996</v>
      </c>
      <c r="C29" s="9" t="s">
        <v>7</v>
      </c>
      <c r="D29" s="9" t="str">
        <f>"黄廷慧"</f>
        <v>黄廷慧</v>
      </c>
      <c r="E29" s="9" t="str">
        <f t="shared" si="0"/>
        <v>女</v>
      </c>
      <c r="F29" s="8"/>
    </row>
    <row r="30" spans="1:6" ht="34.5" customHeight="1">
      <c r="A30" s="8">
        <v>28</v>
      </c>
      <c r="B30" s="9" t="str">
        <f>"533920230603230550113448"</f>
        <v>533920230603230550113448</v>
      </c>
      <c r="C30" s="9" t="s">
        <v>7</v>
      </c>
      <c r="D30" s="9" t="str">
        <f>"韦亚靖"</f>
        <v>韦亚靖</v>
      </c>
      <c r="E30" s="9" t="str">
        <f t="shared" si="0"/>
        <v>女</v>
      </c>
      <c r="F30" s="8"/>
    </row>
    <row r="31" spans="1:6" ht="34.5" customHeight="1">
      <c r="A31" s="8">
        <v>29</v>
      </c>
      <c r="B31" s="9" t="str">
        <f>"533920230604091829113712"</f>
        <v>533920230604091829113712</v>
      </c>
      <c r="C31" s="9" t="s">
        <v>7</v>
      </c>
      <c r="D31" s="9" t="str">
        <f>"段雪雪"</f>
        <v>段雪雪</v>
      </c>
      <c r="E31" s="9" t="str">
        <f t="shared" si="0"/>
        <v>女</v>
      </c>
      <c r="F31" s="8"/>
    </row>
    <row r="32" spans="1:6" ht="34.5" customHeight="1">
      <c r="A32" s="8">
        <v>30</v>
      </c>
      <c r="B32" s="9" t="str">
        <f>"533920230604111637113896"</f>
        <v>533920230604111637113896</v>
      </c>
      <c r="C32" s="9" t="s">
        <v>7</v>
      </c>
      <c r="D32" s="9" t="str">
        <f>"吴美粮"</f>
        <v>吴美粮</v>
      </c>
      <c r="E32" s="9" t="str">
        <f t="shared" si="0"/>
        <v>女</v>
      </c>
      <c r="F32" s="8"/>
    </row>
    <row r="33" spans="1:6" ht="34.5" customHeight="1">
      <c r="A33" s="8">
        <v>31</v>
      </c>
      <c r="B33" s="9" t="str">
        <f>"533920230602185917111395"</f>
        <v>533920230602185917111395</v>
      </c>
      <c r="C33" s="9" t="s">
        <v>7</v>
      </c>
      <c r="D33" s="9" t="str">
        <f>"夏佳琪"</f>
        <v>夏佳琪</v>
      </c>
      <c r="E33" s="9" t="str">
        <f t="shared" si="0"/>
        <v>女</v>
      </c>
      <c r="F33" s="8"/>
    </row>
    <row r="34" spans="1:6" ht="34.5" customHeight="1">
      <c r="A34" s="8">
        <v>32</v>
      </c>
      <c r="B34" s="9" t="str">
        <f>"533920230604203602114651"</f>
        <v>533920230604203602114651</v>
      </c>
      <c r="C34" s="9" t="s">
        <v>7</v>
      </c>
      <c r="D34" s="9" t="str">
        <f>"张密街"</f>
        <v>张密街</v>
      </c>
      <c r="E34" s="9" t="str">
        <f t="shared" si="0"/>
        <v>女</v>
      </c>
      <c r="F34" s="8"/>
    </row>
    <row r="35" spans="1:6" ht="34.5" customHeight="1">
      <c r="A35" s="8">
        <v>33</v>
      </c>
      <c r="B35" s="9" t="str">
        <f>"533920230604214644114764"</f>
        <v>533920230604214644114764</v>
      </c>
      <c r="C35" s="9" t="s">
        <v>7</v>
      </c>
      <c r="D35" s="9" t="str">
        <f>"吴小梅"</f>
        <v>吴小梅</v>
      </c>
      <c r="E35" s="9" t="str">
        <f t="shared" si="0"/>
        <v>女</v>
      </c>
      <c r="F35" s="8"/>
    </row>
    <row r="36" spans="1:6" ht="34.5" customHeight="1">
      <c r="A36" s="8">
        <v>34</v>
      </c>
      <c r="B36" s="9" t="str">
        <f>"533920230604195021114584"</f>
        <v>533920230604195021114584</v>
      </c>
      <c r="C36" s="9" t="s">
        <v>7</v>
      </c>
      <c r="D36" s="9" t="str">
        <f>"何妍妍"</f>
        <v>何妍妍</v>
      </c>
      <c r="E36" s="9" t="str">
        <f t="shared" si="0"/>
        <v>女</v>
      </c>
      <c r="F36" s="8"/>
    </row>
    <row r="37" spans="1:6" ht="34.5" customHeight="1">
      <c r="A37" s="8">
        <v>35</v>
      </c>
      <c r="B37" s="9" t="str">
        <f>"533920230604224346114879"</f>
        <v>533920230604224346114879</v>
      </c>
      <c r="C37" s="9" t="s">
        <v>7</v>
      </c>
      <c r="D37" s="9" t="str">
        <f>"姜婉萍"</f>
        <v>姜婉萍</v>
      </c>
      <c r="E37" s="9" t="str">
        <f t="shared" si="0"/>
        <v>女</v>
      </c>
      <c r="F37" s="8"/>
    </row>
    <row r="38" spans="1:6" ht="34.5" customHeight="1">
      <c r="A38" s="8">
        <v>36</v>
      </c>
      <c r="B38" s="9" t="str">
        <f>"533920230604224354114880"</f>
        <v>533920230604224354114880</v>
      </c>
      <c r="C38" s="9" t="s">
        <v>7</v>
      </c>
      <c r="D38" s="9" t="str">
        <f>"陈其凤"</f>
        <v>陈其凤</v>
      </c>
      <c r="E38" s="9" t="str">
        <f t="shared" si="0"/>
        <v>女</v>
      </c>
      <c r="F38" s="8"/>
    </row>
    <row r="39" spans="1:6" ht="34.5" customHeight="1">
      <c r="A39" s="8">
        <v>37</v>
      </c>
      <c r="B39" s="9" t="str">
        <f>"533920230605071241115054"</f>
        <v>533920230605071241115054</v>
      </c>
      <c r="C39" s="9" t="s">
        <v>7</v>
      </c>
      <c r="D39" s="9" t="str">
        <f>"李丹香"</f>
        <v>李丹香</v>
      </c>
      <c r="E39" s="9" t="str">
        <f t="shared" si="0"/>
        <v>女</v>
      </c>
      <c r="F39" s="8"/>
    </row>
    <row r="40" spans="1:6" ht="34.5" customHeight="1">
      <c r="A40" s="8">
        <v>38</v>
      </c>
      <c r="B40" s="9" t="str">
        <f>"533920230602230704111920"</f>
        <v>533920230602230704111920</v>
      </c>
      <c r="C40" s="9" t="s">
        <v>7</v>
      </c>
      <c r="D40" s="9" t="str">
        <f>"莫冰"</f>
        <v>莫冰</v>
      </c>
      <c r="E40" s="9" t="str">
        <f t="shared" si="0"/>
        <v>女</v>
      </c>
      <c r="F40" s="8"/>
    </row>
    <row r="41" spans="1:6" ht="34.5" customHeight="1">
      <c r="A41" s="8">
        <v>39</v>
      </c>
      <c r="B41" s="9" t="str">
        <f>"533920230605100150115746"</f>
        <v>533920230605100150115746</v>
      </c>
      <c r="C41" s="9" t="s">
        <v>7</v>
      </c>
      <c r="D41" s="9" t="str">
        <f>"王菁"</f>
        <v>王菁</v>
      </c>
      <c r="E41" s="9" t="str">
        <f t="shared" si="0"/>
        <v>女</v>
      </c>
      <c r="F41" s="8"/>
    </row>
    <row r="42" spans="1:6" ht="34.5" customHeight="1">
      <c r="A42" s="8">
        <v>40</v>
      </c>
      <c r="B42" s="9" t="str">
        <f>"533920230605094252115576"</f>
        <v>533920230605094252115576</v>
      </c>
      <c r="C42" s="9" t="s">
        <v>7</v>
      </c>
      <c r="D42" s="9" t="str">
        <f>"胡梦琦"</f>
        <v>胡梦琦</v>
      </c>
      <c r="E42" s="9" t="str">
        <f t="shared" si="0"/>
        <v>女</v>
      </c>
      <c r="F42" s="8"/>
    </row>
    <row r="43" spans="1:6" ht="34.5" customHeight="1">
      <c r="A43" s="8">
        <v>41</v>
      </c>
      <c r="B43" s="9" t="str">
        <f>"533920230605100329115760"</f>
        <v>533920230605100329115760</v>
      </c>
      <c r="C43" s="9" t="s">
        <v>7</v>
      </c>
      <c r="D43" s="9" t="str">
        <f>"曾倩"</f>
        <v>曾倩</v>
      </c>
      <c r="E43" s="9" t="str">
        <f t="shared" si="0"/>
        <v>女</v>
      </c>
      <c r="F43" s="8"/>
    </row>
    <row r="44" spans="1:6" ht="34.5" customHeight="1">
      <c r="A44" s="8">
        <v>42</v>
      </c>
      <c r="B44" s="9" t="str">
        <f>"533920230605094457115597"</f>
        <v>533920230605094457115597</v>
      </c>
      <c r="C44" s="9" t="s">
        <v>7</v>
      </c>
      <c r="D44" s="9" t="str">
        <f>"黄玉"</f>
        <v>黄玉</v>
      </c>
      <c r="E44" s="9" t="str">
        <f t="shared" si="0"/>
        <v>女</v>
      </c>
      <c r="F44" s="8"/>
    </row>
    <row r="45" spans="1:6" ht="34.5" customHeight="1">
      <c r="A45" s="8">
        <v>43</v>
      </c>
      <c r="B45" s="9" t="str">
        <f>"533920230605102216115907"</f>
        <v>533920230605102216115907</v>
      </c>
      <c r="C45" s="9" t="s">
        <v>7</v>
      </c>
      <c r="D45" s="9" t="str">
        <f>"陈雪诺"</f>
        <v>陈雪诺</v>
      </c>
      <c r="E45" s="9" t="str">
        <f t="shared" si="0"/>
        <v>女</v>
      </c>
      <c r="F45" s="8"/>
    </row>
    <row r="46" spans="1:6" ht="34.5" customHeight="1">
      <c r="A46" s="8">
        <v>44</v>
      </c>
      <c r="B46" s="9" t="str">
        <f>"533920230605122058116664"</f>
        <v>533920230605122058116664</v>
      </c>
      <c r="C46" s="9" t="s">
        <v>7</v>
      </c>
      <c r="D46" s="9" t="str">
        <f>"符梅喜"</f>
        <v>符梅喜</v>
      </c>
      <c r="E46" s="9" t="str">
        <f t="shared" si="0"/>
        <v>女</v>
      </c>
      <c r="F46" s="8"/>
    </row>
    <row r="47" spans="1:6" ht="34.5" customHeight="1">
      <c r="A47" s="8">
        <v>45</v>
      </c>
      <c r="B47" s="9" t="str">
        <f>"533920230605152149117357"</f>
        <v>533920230605152149117357</v>
      </c>
      <c r="C47" s="9" t="s">
        <v>7</v>
      </c>
      <c r="D47" s="9" t="str">
        <f>"彭琛"</f>
        <v>彭琛</v>
      </c>
      <c r="E47" s="9" t="str">
        <f t="shared" si="0"/>
        <v>女</v>
      </c>
      <c r="F47" s="8"/>
    </row>
    <row r="48" spans="1:6" ht="34.5" customHeight="1">
      <c r="A48" s="8">
        <v>46</v>
      </c>
      <c r="B48" s="9" t="str">
        <f>"533920230605131139116887"</f>
        <v>533920230605131139116887</v>
      </c>
      <c r="C48" s="9" t="s">
        <v>7</v>
      </c>
      <c r="D48" s="9" t="str">
        <f>"符晓冰"</f>
        <v>符晓冰</v>
      </c>
      <c r="E48" s="9" t="str">
        <f t="shared" si="0"/>
        <v>女</v>
      </c>
      <c r="F48" s="8"/>
    </row>
    <row r="49" spans="1:6" ht="34.5" customHeight="1">
      <c r="A49" s="8">
        <v>47</v>
      </c>
      <c r="B49" s="9" t="str">
        <f>"533920230605201334118336"</f>
        <v>533920230605201334118336</v>
      </c>
      <c r="C49" s="9" t="s">
        <v>7</v>
      </c>
      <c r="D49" s="9" t="str">
        <f>"陈克玲"</f>
        <v>陈克玲</v>
      </c>
      <c r="E49" s="9" t="str">
        <f t="shared" si="0"/>
        <v>女</v>
      </c>
      <c r="F49" s="8"/>
    </row>
    <row r="50" spans="1:6" ht="34.5" customHeight="1">
      <c r="A50" s="8">
        <v>48</v>
      </c>
      <c r="B50" s="9" t="str">
        <f>"533920230605214258118616"</f>
        <v>533920230605214258118616</v>
      </c>
      <c r="C50" s="9" t="s">
        <v>7</v>
      </c>
      <c r="D50" s="9" t="str">
        <f>"程春蕊"</f>
        <v>程春蕊</v>
      </c>
      <c r="E50" s="9" t="str">
        <f t="shared" si="0"/>
        <v>女</v>
      </c>
      <c r="F50" s="8"/>
    </row>
    <row r="51" spans="1:6" ht="34.5" customHeight="1">
      <c r="A51" s="8">
        <v>49</v>
      </c>
      <c r="B51" s="9" t="str">
        <f>"533920230605214035118609"</f>
        <v>533920230605214035118609</v>
      </c>
      <c r="C51" s="9" t="s">
        <v>7</v>
      </c>
      <c r="D51" s="9" t="str">
        <f>"杨俊英"</f>
        <v>杨俊英</v>
      </c>
      <c r="E51" s="9" t="str">
        <f t="shared" si="0"/>
        <v>女</v>
      </c>
      <c r="F51" s="8"/>
    </row>
    <row r="52" spans="1:6" ht="34.5" customHeight="1">
      <c r="A52" s="8">
        <v>50</v>
      </c>
      <c r="B52" s="9" t="str">
        <f>"533920230605220646118689"</f>
        <v>533920230605220646118689</v>
      </c>
      <c r="C52" s="9" t="s">
        <v>7</v>
      </c>
      <c r="D52" s="9" t="str">
        <f>"黄媛"</f>
        <v>黄媛</v>
      </c>
      <c r="E52" s="9" t="str">
        <f t="shared" si="0"/>
        <v>女</v>
      </c>
      <c r="F52" s="8"/>
    </row>
    <row r="53" spans="1:6" ht="34.5" customHeight="1">
      <c r="A53" s="8">
        <v>51</v>
      </c>
      <c r="B53" s="9" t="str">
        <f>"533920230605221045118702"</f>
        <v>533920230605221045118702</v>
      </c>
      <c r="C53" s="9" t="s">
        <v>7</v>
      </c>
      <c r="D53" s="9" t="str">
        <f>"王铭静"</f>
        <v>王铭静</v>
      </c>
      <c r="E53" s="9" t="str">
        <f t="shared" si="0"/>
        <v>女</v>
      </c>
      <c r="F53" s="8"/>
    </row>
    <row r="54" spans="1:6" ht="34.5" customHeight="1">
      <c r="A54" s="8">
        <v>52</v>
      </c>
      <c r="B54" s="9" t="str">
        <f>"533920230605213209118576"</f>
        <v>533920230605213209118576</v>
      </c>
      <c r="C54" s="9" t="s">
        <v>7</v>
      </c>
      <c r="D54" s="9" t="str">
        <f>"孙桃源"</f>
        <v>孙桃源</v>
      </c>
      <c r="E54" s="9" t="str">
        <f t="shared" si="0"/>
        <v>女</v>
      </c>
      <c r="F54" s="8"/>
    </row>
    <row r="55" spans="1:6" ht="34.5" customHeight="1">
      <c r="A55" s="8">
        <v>53</v>
      </c>
      <c r="B55" s="9" t="str">
        <f>"533920230605203520118390"</f>
        <v>533920230605203520118390</v>
      </c>
      <c r="C55" s="9" t="s">
        <v>7</v>
      </c>
      <c r="D55" s="9" t="str">
        <f>"唐苏娟"</f>
        <v>唐苏娟</v>
      </c>
      <c r="E55" s="9" t="str">
        <f t="shared" si="0"/>
        <v>女</v>
      </c>
      <c r="F55" s="8"/>
    </row>
    <row r="56" spans="1:6" ht="34.5" customHeight="1">
      <c r="A56" s="8">
        <v>54</v>
      </c>
      <c r="B56" s="9" t="str">
        <f>"533920230605220736118692"</f>
        <v>533920230605220736118692</v>
      </c>
      <c r="C56" s="9" t="s">
        <v>7</v>
      </c>
      <c r="D56" s="9" t="str">
        <f>"谢婷婷"</f>
        <v>谢婷婷</v>
      </c>
      <c r="E56" s="9" t="str">
        <f t="shared" si="0"/>
        <v>女</v>
      </c>
      <c r="F56" s="8"/>
    </row>
    <row r="57" spans="1:6" ht="34.5" customHeight="1">
      <c r="A57" s="8">
        <v>55</v>
      </c>
      <c r="B57" s="9" t="str">
        <f>"533920230606001241118909"</f>
        <v>533920230606001241118909</v>
      </c>
      <c r="C57" s="9" t="s">
        <v>7</v>
      </c>
      <c r="D57" s="9" t="str">
        <f>"潘林仟"</f>
        <v>潘林仟</v>
      </c>
      <c r="E57" s="9" t="str">
        <f t="shared" si="0"/>
        <v>女</v>
      </c>
      <c r="F57" s="8"/>
    </row>
    <row r="58" spans="1:6" ht="34.5" customHeight="1">
      <c r="A58" s="8">
        <v>56</v>
      </c>
      <c r="B58" s="9" t="str">
        <f>"533920230606093708119322"</f>
        <v>533920230606093708119322</v>
      </c>
      <c r="C58" s="9" t="s">
        <v>7</v>
      </c>
      <c r="D58" s="9" t="str">
        <f>"张婉"</f>
        <v>张婉</v>
      </c>
      <c r="E58" s="9" t="str">
        <f t="shared" si="0"/>
        <v>女</v>
      </c>
      <c r="F58" s="8"/>
    </row>
    <row r="59" spans="1:6" ht="34.5" customHeight="1">
      <c r="A59" s="8">
        <v>57</v>
      </c>
      <c r="B59" s="9" t="str">
        <f>"533920230605205140118455"</f>
        <v>533920230605205140118455</v>
      </c>
      <c r="C59" s="9" t="s">
        <v>7</v>
      </c>
      <c r="D59" s="9" t="str">
        <f>"郑伟兰"</f>
        <v>郑伟兰</v>
      </c>
      <c r="E59" s="9" t="str">
        <f t="shared" si="0"/>
        <v>女</v>
      </c>
      <c r="F59" s="8"/>
    </row>
    <row r="60" spans="1:6" ht="34.5" customHeight="1">
      <c r="A60" s="8">
        <v>58</v>
      </c>
      <c r="B60" s="9" t="str">
        <f>"533920230606102506119574"</f>
        <v>533920230606102506119574</v>
      </c>
      <c r="C60" s="9" t="s">
        <v>7</v>
      </c>
      <c r="D60" s="9" t="str">
        <f>"黄晓雅"</f>
        <v>黄晓雅</v>
      </c>
      <c r="E60" s="9" t="str">
        <f t="shared" si="0"/>
        <v>女</v>
      </c>
      <c r="F60" s="8"/>
    </row>
    <row r="61" spans="1:6" ht="34.5" customHeight="1">
      <c r="A61" s="8">
        <v>59</v>
      </c>
      <c r="B61" s="9" t="str">
        <f>"533920230606124214120138"</f>
        <v>533920230606124214120138</v>
      </c>
      <c r="C61" s="9" t="s">
        <v>7</v>
      </c>
      <c r="D61" s="9" t="str">
        <f>"张宝钰"</f>
        <v>张宝钰</v>
      </c>
      <c r="E61" s="9" t="str">
        <f t="shared" si="0"/>
        <v>女</v>
      </c>
      <c r="F61" s="8"/>
    </row>
    <row r="62" spans="1:6" ht="34.5" customHeight="1">
      <c r="A62" s="8">
        <v>60</v>
      </c>
      <c r="B62" s="9" t="str">
        <f>"533920230606125934120191"</f>
        <v>533920230606125934120191</v>
      </c>
      <c r="C62" s="9" t="s">
        <v>7</v>
      </c>
      <c r="D62" s="9" t="str">
        <f>"江强"</f>
        <v>江强</v>
      </c>
      <c r="E62" s="9" t="str">
        <f t="shared" si="0"/>
        <v>女</v>
      </c>
      <c r="F62" s="8"/>
    </row>
    <row r="63" spans="1:6" ht="34.5" customHeight="1">
      <c r="A63" s="8">
        <v>61</v>
      </c>
      <c r="B63" s="9" t="str">
        <f>"533920230604153636114267"</f>
        <v>533920230604153636114267</v>
      </c>
      <c r="C63" s="9" t="s">
        <v>7</v>
      </c>
      <c r="D63" s="9" t="str">
        <f>"翁小容"</f>
        <v>翁小容</v>
      </c>
      <c r="E63" s="9" t="str">
        <f t="shared" si="0"/>
        <v>女</v>
      </c>
      <c r="F63" s="8"/>
    </row>
    <row r="64" spans="1:6" ht="34.5" customHeight="1">
      <c r="A64" s="8">
        <v>62</v>
      </c>
      <c r="B64" s="9" t="str">
        <f>"533920230606131009120219"</f>
        <v>533920230606131009120219</v>
      </c>
      <c r="C64" s="9" t="s">
        <v>7</v>
      </c>
      <c r="D64" s="9" t="str">
        <f>"周小明"</f>
        <v>周小明</v>
      </c>
      <c r="E64" s="9" t="str">
        <f t="shared" si="0"/>
        <v>女</v>
      </c>
      <c r="F64" s="8"/>
    </row>
    <row r="65" spans="1:6" ht="34.5" customHeight="1">
      <c r="A65" s="8">
        <v>63</v>
      </c>
      <c r="B65" s="9" t="str">
        <f>"533920230606125004120158"</f>
        <v>533920230606125004120158</v>
      </c>
      <c r="C65" s="9" t="s">
        <v>7</v>
      </c>
      <c r="D65" s="9" t="str">
        <f>"王静"</f>
        <v>王静</v>
      </c>
      <c r="E65" s="9" t="str">
        <f t="shared" si="0"/>
        <v>女</v>
      </c>
      <c r="F65" s="8"/>
    </row>
    <row r="66" spans="1:6" ht="34.5" customHeight="1">
      <c r="A66" s="8">
        <v>64</v>
      </c>
      <c r="B66" s="9" t="str">
        <f>"533920230606160926120762"</f>
        <v>533920230606160926120762</v>
      </c>
      <c r="C66" s="9" t="s">
        <v>7</v>
      </c>
      <c r="D66" s="9" t="str">
        <f>"余璀琳"</f>
        <v>余璀琳</v>
      </c>
      <c r="E66" s="9" t="str">
        <f t="shared" si="0"/>
        <v>女</v>
      </c>
      <c r="F66" s="8"/>
    </row>
    <row r="67" spans="1:6" ht="34.5" customHeight="1">
      <c r="A67" s="8">
        <v>65</v>
      </c>
      <c r="B67" s="9" t="str">
        <f>"533920230603200103113134"</f>
        <v>533920230603200103113134</v>
      </c>
      <c r="C67" s="9" t="s">
        <v>7</v>
      </c>
      <c r="D67" s="9" t="str">
        <f>"依光叫"</f>
        <v>依光叫</v>
      </c>
      <c r="E67" s="9" t="str">
        <f aca="true" t="shared" si="1" ref="E67:E98">"女"</f>
        <v>女</v>
      </c>
      <c r="F67" s="8"/>
    </row>
    <row r="68" spans="1:6" ht="34.5" customHeight="1">
      <c r="A68" s="8">
        <v>66</v>
      </c>
      <c r="B68" s="9" t="str">
        <f>"533920230606225058121774"</f>
        <v>533920230606225058121774</v>
      </c>
      <c r="C68" s="9" t="s">
        <v>7</v>
      </c>
      <c r="D68" s="9" t="str">
        <f>"郑馨美"</f>
        <v>郑馨美</v>
      </c>
      <c r="E68" s="9" t="str">
        <f t="shared" si="1"/>
        <v>女</v>
      </c>
      <c r="F68" s="8"/>
    </row>
    <row r="69" spans="1:6" ht="34.5" customHeight="1">
      <c r="A69" s="8">
        <v>67</v>
      </c>
      <c r="B69" s="9" t="str">
        <f>"533920230606231322121822"</f>
        <v>533920230606231322121822</v>
      </c>
      <c r="C69" s="9" t="s">
        <v>7</v>
      </c>
      <c r="D69" s="9" t="str">
        <f>"符淑娴"</f>
        <v>符淑娴</v>
      </c>
      <c r="E69" s="9" t="str">
        <f t="shared" si="1"/>
        <v>女</v>
      </c>
      <c r="F69" s="8"/>
    </row>
    <row r="70" spans="1:6" ht="34.5" customHeight="1">
      <c r="A70" s="8">
        <v>68</v>
      </c>
      <c r="B70" s="9" t="str">
        <f>"533920230607091945122080"</f>
        <v>533920230607091945122080</v>
      </c>
      <c r="C70" s="9" t="s">
        <v>7</v>
      </c>
      <c r="D70" s="9" t="str">
        <f>"陈德香"</f>
        <v>陈德香</v>
      </c>
      <c r="E70" s="9" t="str">
        <f t="shared" si="1"/>
        <v>女</v>
      </c>
      <c r="F70" s="8"/>
    </row>
    <row r="71" spans="1:6" ht="34.5" customHeight="1">
      <c r="A71" s="8">
        <v>69</v>
      </c>
      <c r="B71" s="9" t="str">
        <f>"533920230607133424122599"</f>
        <v>533920230607133424122599</v>
      </c>
      <c r="C71" s="9" t="s">
        <v>7</v>
      </c>
      <c r="D71" s="9" t="str">
        <f>"王淇"</f>
        <v>王淇</v>
      </c>
      <c r="E71" s="9" t="str">
        <f t="shared" si="1"/>
        <v>女</v>
      </c>
      <c r="F71" s="8"/>
    </row>
    <row r="72" spans="1:6" ht="34.5" customHeight="1">
      <c r="A72" s="8">
        <v>70</v>
      </c>
      <c r="B72" s="9" t="str">
        <f>"533920230607125841122536"</f>
        <v>533920230607125841122536</v>
      </c>
      <c r="C72" s="9" t="s">
        <v>7</v>
      </c>
      <c r="D72" s="9" t="str">
        <f>"许春苗"</f>
        <v>许春苗</v>
      </c>
      <c r="E72" s="9" t="str">
        <f t="shared" si="1"/>
        <v>女</v>
      </c>
      <c r="F72" s="8"/>
    </row>
    <row r="73" spans="1:6" ht="34.5" customHeight="1">
      <c r="A73" s="8">
        <v>71</v>
      </c>
      <c r="B73" s="9" t="str">
        <f>"533920230607125556122529"</f>
        <v>533920230607125556122529</v>
      </c>
      <c r="C73" s="9" t="s">
        <v>7</v>
      </c>
      <c r="D73" s="9" t="str">
        <f>"郭蕊"</f>
        <v>郭蕊</v>
      </c>
      <c r="E73" s="9" t="str">
        <f t="shared" si="1"/>
        <v>女</v>
      </c>
      <c r="F73" s="8"/>
    </row>
    <row r="74" spans="1:6" ht="34.5" customHeight="1">
      <c r="A74" s="8">
        <v>72</v>
      </c>
      <c r="B74" s="9" t="str">
        <f>"533920230607153802122845"</f>
        <v>533920230607153802122845</v>
      </c>
      <c r="C74" s="9" t="s">
        <v>7</v>
      </c>
      <c r="D74" s="9" t="str">
        <f>"陈星"</f>
        <v>陈星</v>
      </c>
      <c r="E74" s="9" t="str">
        <f t="shared" si="1"/>
        <v>女</v>
      </c>
      <c r="F74" s="8"/>
    </row>
    <row r="75" spans="1:6" ht="34.5" customHeight="1">
      <c r="A75" s="8">
        <v>73</v>
      </c>
      <c r="B75" s="9" t="str">
        <f>"533920230607171048123047"</f>
        <v>533920230607171048123047</v>
      </c>
      <c r="C75" s="9" t="s">
        <v>7</v>
      </c>
      <c r="D75" s="9" t="str">
        <f>"何善熊"</f>
        <v>何善熊</v>
      </c>
      <c r="E75" s="9" t="str">
        <f t="shared" si="1"/>
        <v>女</v>
      </c>
      <c r="F75" s="8"/>
    </row>
    <row r="76" spans="1:6" ht="34.5" customHeight="1">
      <c r="A76" s="8">
        <v>74</v>
      </c>
      <c r="B76" s="9" t="str">
        <f>"533920230607004241121917"</f>
        <v>533920230607004241121917</v>
      </c>
      <c r="C76" s="9" t="s">
        <v>7</v>
      </c>
      <c r="D76" s="9" t="str">
        <f>"陈焜娜"</f>
        <v>陈焜娜</v>
      </c>
      <c r="E76" s="9" t="str">
        <f t="shared" si="1"/>
        <v>女</v>
      </c>
      <c r="F76" s="8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WPS_1663294459</cp:lastModifiedBy>
  <dcterms:created xsi:type="dcterms:W3CDTF">2023-06-08T03:54:35Z</dcterms:created>
  <dcterms:modified xsi:type="dcterms:W3CDTF">2023-06-20T08:59:01Z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5A7D091571AC4DAB8C24A81A3440C6A2_13</vt:lpwstr>
  </property>
  <property fmtid="{D5CDD505-2E9C-101B-9397-08002B2CF9AE}" pid="4" name="KSOProductBuildV">
    <vt:lpwstr>2052-11.1.0.14309</vt:lpwstr>
  </property>
</Properties>
</file>